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6 Estado Analítico del Presupuesto de Egresos (Objeto)\"/>
    </mc:Choice>
  </mc:AlternateContent>
  <bookViews>
    <workbookView xWindow="0" yWindow="0" windowWidth="24000" windowHeight="9345"/>
  </bookViews>
  <sheets>
    <sheet name="COG_LDF_4t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E10" i="1" l="1"/>
  <c r="E9" i="1" s="1"/>
  <c r="F10" i="1"/>
  <c r="C10" i="1"/>
  <c r="D10" i="1"/>
  <c r="G10" i="1"/>
  <c r="E18" i="1"/>
  <c r="E28" i="1"/>
  <c r="E48" i="1"/>
  <c r="E85" i="1"/>
  <c r="E93" i="1"/>
  <c r="E103" i="1"/>
  <c r="E123" i="1"/>
  <c r="E84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7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23" i="1"/>
  <c r="F123" i="1"/>
  <c r="D123" i="1"/>
  <c r="D84" i="1" s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03" i="1"/>
  <c r="G84" i="1" s="1"/>
  <c r="F103" i="1"/>
  <c r="D103" i="1"/>
  <c r="C103" i="1"/>
  <c r="C84" i="1" s="1"/>
  <c r="B103" i="1"/>
  <c r="G93" i="1"/>
  <c r="F93" i="1"/>
  <c r="D93" i="1"/>
  <c r="C93" i="1"/>
  <c r="C85" i="1"/>
  <c r="B93" i="1"/>
  <c r="G92" i="1"/>
  <c r="G91" i="1"/>
  <c r="G90" i="1"/>
  <c r="G89" i="1"/>
  <c r="G88" i="1"/>
  <c r="G87" i="1"/>
  <c r="G85" i="1"/>
  <c r="F85" i="1"/>
  <c r="D85" i="1"/>
  <c r="B85" i="1"/>
  <c r="G82" i="1"/>
  <c r="G81" i="1"/>
  <c r="G80" i="1"/>
  <c r="G79" i="1"/>
  <c r="G75" i="1"/>
  <c r="G78" i="1"/>
  <c r="G77" i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2" i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48" i="1"/>
  <c r="F48" i="1"/>
  <c r="D48" i="1"/>
  <c r="C48" i="1"/>
  <c r="C9" i="1" s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28" i="1"/>
  <c r="F28" i="1"/>
  <c r="D28" i="1"/>
  <c r="C28" i="1"/>
  <c r="B28" i="1"/>
  <c r="G18" i="1"/>
  <c r="G9" i="1" s="1"/>
  <c r="F18" i="1"/>
  <c r="D18" i="1"/>
  <c r="C18" i="1"/>
  <c r="B18" i="1"/>
  <c r="D9" i="1"/>
  <c r="B10" i="1"/>
  <c r="A2" i="1"/>
  <c r="B84" i="1" l="1"/>
  <c r="F84" i="1"/>
  <c r="C159" i="1"/>
  <c r="E159" i="1"/>
  <c r="D159" i="1"/>
  <c r="G159" i="1"/>
  <c r="B9" i="1"/>
  <c r="F9" i="1"/>
  <c r="F159" i="1" l="1"/>
  <c r="B159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<sst xmlns="http://schemas.openxmlformats.org/spreadsheetml/2006/main" count="162" uniqueCount="89">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</sst>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zoomScale="106" zoomScaleNormal="100" zoomScaleSheetLayoutView="106" workbookViewId="0">
      <selection activeCell="A11" sqref="A1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x14ac:dyDescent="0.25">
      <c r="A2" s="20" t="str">
        <f>ENTE_PUBLICO_A</f>
        <v>UNIVERSIDAD POLITÉCNICA DEL ESTADO DE MORELOS, Gobierno del Estado de Morelos (a)</v>
      </c>
      <c r="B2" s="20"/>
      <c r="C2" s="20"/>
      <c r="D2" s="20"/>
      <c r="E2" s="20"/>
      <c r="F2" s="20"/>
      <c r="G2" s="20"/>
    </row>
    <row r="3" spans="1:7" x14ac:dyDescent="0.25">
      <c r="A3" s="21" t="s">
        <v>1</v>
      </c>
      <c r="B3" s="21"/>
      <c r="C3" s="21"/>
      <c r="D3" s="21"/>
      <c r="E3" s="21"/>
      <c r="F3" s="21"/>
      <c r="G3" s="21"/>
    </row>
    <row r="4" spans="1:7" x14ac:dyDescent="0.25">
      <c r="A4" s="21" t="s">
        <v>2</v>
      </c>
      <c r="B4" s="21"/>
      <c r="C4" s="21"/>
      <c r="D4" s="21"/>
      <c r="E4" s="21"/>
      <c r="F4" s="21"/>
      <c r="G4" s="21"/>
    </row>
    <row r="5" spans="1:7" x14ac:dyDescent="0.25">
      <c r="A5" s="22" t="s">
        <v>88</v>
      </c>
      <c r="B5" s="22"/>
      <c r="C5" s="22"/>
      <c r="D5" s="22"/>
      <c r="E5" s="22"/>
      <c r="F5" s="22"/>
      <c r="G5" s="22"/>
    </row>
    <row r="6" spans="1:7" x14ac:dyDescent="0.25">
      <c r="A6" s="23" t="s">
        <v>3</v>
      </c>
      <c r="B6" s="23"/>
      <c r="C6" s="23"/>
      <c r="D6" s="23"/>
      <c r="E6" s="23"/>
      <c r="F6" s="23"/>
      <c r="G6" s="23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81731078</v>
      </c>
      <c r="C9" s="3">
        <f t="shared" ref="C9:G9" si="0">SUM(C10,C18,C28,C38,C48,C58,C62,C71,C75)</f>
        <v>3160014</v>
      </c>
      <c r="D9" s="3">
        <f t="shared" si="0"/>
        <v>84891092</v>
      </c>
      <c r="E9" s="3">
        <f t="shared" si="0"/>
        <v>78570834</v>
      </c>
      <c r="F9" s="3">
        <f t="shared" si="0"/>
        <v>73535216</v>
      </c>
      <c r="G9" s="3">
        <f t="shared" si="0"/>
        <v>6320258</v>
      </c>
    </row>
    <row r="10" spans="1:7" x14ac:dyDescent="0.25">
      <c r="A10" s="4" t="s">
        <v>13</v>
      </c>
      <c r="B10" s="5">
        <f>SUM(B11:B17)</f>
        <v>56504790</v>
      </c>
      <c r="C10" s="5">
        <f t="shared" ref="C10:F10" si="1">SUM(C11:C17)</f>
        <v>-3473554</v>
      </c>
      <c r="D10" s="5">
        <f>SUM(D11:D17)</f>
        <v>53031236</v>
      </c>
      <c r="E10" s="5">
        <f t="shared" si="1"/>
        <v>53031236</v>
      </c>
      <c r="F10" s="5">
        <f t="shared" si="1"/>
        <v>49048376</v>
      </c>
      <c r="G10" s="5">
        <f>SUM(G11:G17)</f>
        <v>0</v>
      </c>
    </row>
    <row r="11" spans="1:7" x14ac:dyDescent="0.25">
      <c r="A11" s="6" t="s">
        <v>14</v>
      </c>
      <c r="B11" s="5">
        <v>19507952</v>
      </c>
      <c r="C11" s="5">
        <v>-81546</v>
      </c>
      <c r="D11" s="5">
        <f>+B11+C11</f>
        <v>19426406</v>
      </c>
      <c r="E11" s="5">
        <v>19426406</v>
      </c>
      <c r="F11" s="5">
        <v>19426406</v>
      </c>
      <c r="G11" s="5">
        <f>D11-E11</f>
        <v>0</v>
      </c>
    </row>
    <row r="12" spans="1:7" x14ac:dyDescent="0.25">
      <c r="A12" s="6" t="s">
        <v>15</v>
      </c>
      <c r="B12" s="5">
        <v>16650640</v>
      </c>
      <c r="C12" s="5">
        <v>-2634870</v>
      </c>
      <c r="D12" s="5">
        <f t="shared" ref="D12:D17" si="2">+B12+C12</f>
        <v>14015770</v>
      </c>
      <c r="E12" s="5">
        <v>14015770</v>
      </c>
      <c r="F12" s="5">
        <v>14015770</v>
      </c>
      <c r="G12" s="5">
        <f>D12-E12</f>
        <v>0</v>
      </c>
    </row>
    <row r="13" spans="1:7" x14ac:dyDescent="0.25">
      <c r="A13" s="6" t="s">
        <v>16</v>
      </c>
      <c r="B13" s="5">
        <v>11109776</v>
      </c>
      <c r="C13" s="5">
        <v>-2585332</v>
      </c>
      <c r="D13" s="5">
        <f t="shared" si="2"/>
        <v>8524444</v>
      </c>
      <c r="E13" s="5">
        <v>8524444</v>
      </c>
      <c r="F13" s="5">
        <v>6306649</v>
      </c>
      <c r="G13" s="5">
        <f t="shared" ref="G13:G17" si="3">D13-E13</f>
        <v>0</v>
      </c>
    </row>
    <row r="14" spans="1:7" x14ac:dyDescent="0.25">
      <c r="A14" s="6" t="s">
        <v>17</v>
      </c>
      <c r="B14" s="5">
        <v>7089119</v>
      </c>
      <c r="C14" s="5">
        <v>1441395</v>
      </c>
      <c r="D14" s="5">
        <f t="shared" si="2"/>
        <v>8530514</v>
      </c>
      <c r="E14" s="5">
        <v>8530514</v>
      </c>
      <c r="F14" s="5">
        <v>7325964</v>
      </c>
      <c r="G14" s="5">
        <f t="shared" si="3"/>
        <v>0</v>
      </c>
    </row>
    <row r="15" spans="1:7" x14ac:dyDescent="0.25">
      <c r="A15" s="6" t="s">
        <v>18</v>
      </c>
      <c r="B15" s="5">
        <v>2147303</v>
      </c>
      <c r="C15" s="5">
        <v>386799</v>
      </c>
      <c r="D15" s="5">
        <f t="shared" si="2"/>
        <v>2534102</v>
      </c>
      <c r="E15" s="5">
        <v>2534102</v>
      </c>
      <c r="F15" s="5">
        <v>1973587</v>
      </c>
      <c r="G15" s="5">
        <f t="shared" si="3"/>
        <v>0</v>
      </c>
    </row>
    <row r="16" spans="1:7" x14ac:dyDescent="0.25">
      <c r="A16" s="6" t="s">
        <v>19</v>
      </c>
      <c r="B16" s="5">
        <v>0</v>
      </c>
      <c r="C16" s="5">
        <v>0</v>
      </c>
      <c r="D16" s="5">
        <f t="shared" si="2"/>
        <v>0</v>
      </c>
      <c r="E16" s="5">
        <v>0</v>
      </c>
      <c r="F16" s="5">
        <v>0</v>
      </c>
      <c r="G16" s="5">
        <f t="shared" si="3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f t="shared" si="2"/>
        <v>0</v>
      </c>
      <c r="E17" s="5">
        <v>0</v>
      </c>
      <c r="F17" s="5">
        <v>0</v>
      </c>
      <c r="G17" s="5">
        <f t="shared" si="3"/>
        <v>0</v>
      </c>
    </row>
    <row r="18" spans="1:7" x14ac:dyDescent="0.25">
      <c r="A18" s="4" t="s">
        <v>21</v>
      </c>
      <c r="B18" s="5">
        <f>SUM(B19:B27)</f>
        <v>2467688</v>
      </c>
      <c r="C18" s="5">
        <f t="shared" ref="C18:F18" si="4">SUM(C19:C27)</f>
        <v>482498</v>
      </c>
      <c r="D18" s="5">
        <f t="shared" si="4"/>
        <v>2950186</v>
      </c>
      <c r="E18" s="5">
        <f t="shared" si="4"/>
        <v>2237802</v>
      </c>
      <c r="F18" s="5">
        <f t="shared" si="4"/>
        <v>2113029</v>
      </c>
      <c r="G18" s="5">
        <f>SUM(G19:G27)</f>
        <v>712384</v>
      </c>
    </row>
    <row r="19" spans="1:7" x14ac:dyDescent="0.25">
      <c r="A19" s="6" t="s">
        <v>22</v>
      </c>
      <c r="B19" s="5">
        <v>734600</v>
      </c>
      <c r="C19" s="5">
        <v>-193854</v>
      </c>
      <c r="D19" s="5">
        <f>+B19+C19</f>
        <v>540746</v>
      </c>
      <c r="E19" s="5">
        <v>540446</v>
      </c>
      <c r="F19" s="5">
        <v>508830</v>
      </c>
      <c r="G19" s="5">
        <f>D19-E19</f>
        <v>300</v>
      </c>
    </row>
    <row r="20" spans="1:7" x14ac:dyDescent="0.25">
      <c r="A20" s="6" t="s">
        <v>23</v>
      </c>
      <c r="B20" s="5">
        <v>209300</v>
      </c>
      <c r="C20" s="5">
        <v>-61075</v>
      </c>
      <c r="D20" s="5">
        <f t="shared" ref="D20:D26" si="5">+B20+C20</f>
        <v>148225</v>
      </c>
      <c r="E20" s="5">
        <v>148225</v>
      </c>
      <c r="F20" s="5">
        <v>146225</v>
      </c>
      <c r="G20" s="5">
        <f t="shared" ref="G20:G27" si="6">D20-E20</f>
        <v>0</v>
      </c>
    </row>
    <row r="21" spans="1:7" x14ac:dyDescent="0.25">
      <c r="A21" s="6" t="s">
        <v>24</v>
      </c>
      <c r="B21" s="5">
        <v>50000</v>
      </c>
      <c r="C21" s="5">
        <v>-50000</v>
      </c>
      <c r="D21" s="5">
        <f t="shared" si="5"/>
        <v>0</v>
      </c>
      <c r="E21" s="5">
        <v>0</v>
      </c>
      <c r="F21" s="5">
        <v>0</v>
      </c>
      <c r="G21" s="5">
        <f t="shared" si="6"/>
        <v>0</v>
      </c>
    </row>
    <row r="22" spans="1:7" x14ac:dyDescent="0.25">
      <c r="A22" s="6" t="s">
        <v>25</v>
      </c>
      <c r="B22" s="5">
        <v>193600</v>
      </c>
      <c r="C22" s="5">
        <v>95602</v>
      </c>
      <c r="D22" s="5">
        <f t="shared" si="5"/>
        <v>289202</v>
      </c>
      <c r="E22" s="5">
        <v>289202</v>
      </c>
      <c r="F22" s="5">
        <v>235892</v>
      </c>
      <c r="G22" s="5">
        <f t="shared" si="6"/>
        <v>0</v>
      </c>
    </row>
    <row r="23" spans="1:7" x14ac:dyDescent="0.25">
      <c r="A23" s="6" t="s">
        <v>26</v>
      </c>
      <c r="B23" s="5">
        <v>465688</v>
      </c>
      <c r="C23" s="5">
        <v>134206</v>
      </c>
      <c r="D23" s="5">
        <f t="shared" si="5"/>
        <v>599894</v>
      </c>
      <c r="E23" s="5">
        <v>446526</v>
      </c>
      <c r="F23" s="5">
        <v>428301</v>
      </c>
      <c r="G23" s="5">
        <f t="shared" si="6"/>
        <v>153368</v>
      </c>
    </row>
    <row r="24" spans="1:7" x14ac:dyDescent="0.25">
      <c r="A24" s="6" t="s">
        <v>27</v>
      </c>
      <c r="B24" s="5">
        <v>159000</v>
      </c>
      <c r="C24" s="5">
        <v>-30997</v>
      </c>
      <c r="D24" s="5">
        <f t="shared" si="5"/>
        <v>128003</v>
      </c>
      <c r="E24" s="5">
        <v>128003</v>
      </c>
      <c r="F24" s="5">
        <v>126146</v>
      </c>
      <c r="G24" s="5">
        <f t="shared" si="6"/>
        <v>0</v>
      </c>
    </row>
    <row r="25" spans="1:7" x14ac:dyDescent="0.25">
      <c r="A25" s="6" t="s">
        <v>28</v>
      </c>
      <c r="B25" s="5">
        <v>434500</v>
      </c>
      <c r="C25" s="5">
        <v>27997</v>
      </c>
      <c r="D25" s="5">
        <f t="shared" si="5"/>
        <v>462497</v>
      </c>
      <c r="E25" s="5">
        <v>462497</v>
      </c>
      <c r="F25" s="5">
        <v>462497</v>
      </c>
      <c r="G25" s="5">
        <f t="shared" si="6"/>
        <v>0</v>
      </c>
    </row>
    <row r="26" spans="1:7" x14ac:dyDescent="0.25">
      <c r="A26" s="6" t="s">
        <v>29</v>
      </c>
      <c r="B26" s="5">
        <v>0</v>
      </c>
      <c r="C26" s="5">
        <v>0</v>
      </c>
      <c r="D26" s="5">
        <f t="shared" si="5"/>
        <v>0</v>
      </c>
      <c r="E26" s="5">
        <v>0</v>
      </c>
      <c r="F26" s="5">
        <v>0</v>
      </c>
      <c r="G26" s="5">
        <f t="shared" si="6"/>
        <v>0</v>
      </c>
    </row>
    <row r="27" spans="1:7" x14ac:dyDescent="0.25">
      <c r="A27" s="6" t="s">
        <v>30</v>
      </c>
      <c r="B27" s="5">
        <v>221000</v>
      </c>
      <c r="C27" s="5">
        <v>560619</v>
      </c>
      <c r="D27" s="5">
        <f>+B27+C27</f>
        <v>781619</v>
      </c>
      <c r="E27" s="5">
        <v>222903</v>
      </c>
      <c r="F27" s="5">
        <v>205138</v>
      </c>
      <c r="G27" s="5">
        <f t="shared" si="6"/>
        <v>558716</v>
      </c>
    </row>
    <row r="28" spans="1:7" x14ac:dyDescent="0.25">
      <c r="A28" s="4" t="s">
        <v>31</v>
      </c>
      <c r="B28" s="5">
        <f>SUM(B29:B37)</f>
        <v>22153049</v>
      </c>
      <c r="C28" s="5">
        <f t="shared" ref="C28:G28" si="7">SUM(C29:C37)</f>
        <v>4808585</v>
      </c>
      <c r="D28" s="5">
        <f t="shared" si="7"/>
        <v>26961634</v>
      </c>
      <c r="E28" s="5">
        <f t="shared" si="7"/>
        <v>21559261</v>
      </c>
      <c r="F28" s="5">
        <f t="shared" si="7"/>
        <v>21111276</v>
      </c>
      <c r="G28" s="5">
        <f t="shared" si="7"/>
        <v>5402373</v>
      </c>
    </row>
    <row r="29" spans="1:7" x14ac:dyDescent="0.25">
      <c r="A29" s="6" t="s">
        <v>32</v>
      </c>
      <c r="B29" s="5">
        <v>2384712</v>
      </c>
      <c r="C29" s="5">
        <v>3219062</v>
      </c>
      <c r="D29" s="5">
        <f>+B29+C29</f>
        <v>5603774</v>
      </c>
      <c r="E29" s="5">
        <v>2751026</v>
      </c>
      <c r="F29" s="5">
        <v>2751026</v>
      </c>
      <c r="G29" s="5">
        <f>D29-E29</f>
        <v>2852748</v>
      </c>
    </row>
    <row r="30" spans="1:7" x14ac:dyDescent="0.25">
      <c r="A30" s="6" t="s">
        <v>33</v>
      </c>
      <c r="B30" s="5">
        <v>689900</v>
      </c>
      <c r="C30" s="5">
        <v>128143</v>
      </c>
      <c r="D30" s="5">
        <f t="shared" ref="D30:D37" si="8">+B30+C30</f>
        <v>818043</v>
      </c>
      <c r="E30" s="5">
        <v>582671</v>
      </c>
      <c r="F30" s="5">
        <v>582671</v>
      </c>
      <c r="G30" s="5">
        <f t="shared" ref="G30:G37" si="9">D30-E30</f>
        <v>235372</v>
      </c>
    </row>
    <row r="31" spans="1:7" x14ac:dyDescent="0.25">
      <c r="A31" s="6" t="s">
        <v>34</v>
      </c>
      <c r="B31" s="5">
        <v>5494816</v>
      </c>
      <c r="C31" s="5">
        <v>-329627</v>
      </c>
      <c r="D31" s="5">
        <f t="shared" si="8"/>
        <v>5165189</v>
      </c>
      <c r="E31" s="5">
        <v>4163755</v>
      </c>
      <c r="F31" s="5">
        <v>3999623</v>
      </c>
      <c r="G31" s="5">
        <f t="shared" si="9"/>
        <v>1001434</v>
      </c>
    </row>
    <row r="32" spans="1:7" x14ac:dyDescent="0.25">
      <c r="A32" s="6" t="s">
        <v>35</v>
      </c>
      <c r="B32" s="5">
        <v>279700</v>
      </c>
      <c r="C32" s="5">
        <v>-60137</v>
      </c>
      <c r="D32" s="5">
        <f t="shared" si="8"/>
        <v>219563</v>
      </c>
      <c r="E32" s="5">
        <v>219563</v>
      </c>
      <c r="F32" s="5">
        <v>219563</v>
      </c>
      <c r="G32" s="5">
        <f t="shared" si="9"/>
        <v>0</v>
      </c>
    </row>
    <row r="33" spans="1:7" x14ac:dyDescent="0.25">
      <c r="A33" s="6" t="s">
        <v>36</v>
      </c>
      <c r="B33" s="5">
        <v>10694067</v>
      </c>
      <c r="C33" s="5">
        <v>1317421</v>
      </c>
      <c r="D33" s="5">
        <f t="shared" si="8"/>
        <v>12011488</v>
      </c>
      <c r="E33" s="5">
        <v>10780353</v>
      </c>
      <c r="F33" s="5">
        <v>10637763</v>
      </c>
      <c r="G33" s="5">
        <f t="shared" si="9"/>
        <v>1231135</v>
      </c>
    </row>
    <row r="34" spans="1:7" x14ac:dyDescent="0.25">
      <c r="A34" s="6" t="s">
        <v>37</v>
      </c>
      <c r="B34" s="5">
        <v>391350</v>
      </c>
      <c r="C34" s="5">
        <v>122673</v>
      </c>
      <c r="D34" s="5">
        <f t="shared" si="8"/>
        <v>514023</v>
      </c>
      <c r="E34" s="5">
        <v>432339</v>
      </c>
      <c r="F34" s="5">
        <v>409026</v>
      </c>
      <c r="G34" s="5">
        <f t="shared" si="9"/>
        <v>81684</v>
      </c>
    </row>
    <row r="35" spans="1:7" x14ac:dyDescent="0.25">
      <c r="A35" s="6" t="s">
        <v>38</v>
      </c>
      <c r="B35" s="5">
        <v>981600</v>
      </c>
      <c r="C35" s="5">
        <v>-298570</v>
      </c>
      <c r="D35" s="5">
        <f t="shared" si="8"/>
        <v>683030</v>
      </c>
      <c r="E35" s="5">
        <v>683030</v>
      </c>
      <c r="F35" s="5">
        <v>683030</v>
      </c>
      <c r="G35" s="5">
        <f t="shared" si="9"/>
        <v>0</v>
      </c>
    </row>
    <row r="36" spans="1:7" x14ac:dyDescent="0.25">
      <c r="A36" s="6" t="s">
        <v>39</v>
      </c>
      <c r="B36" s="5">
        <v>410404</v>
      </c>
      <c r="C36" s="5">
        <v>8629</v>
      </c>
      <c r="D36" s="5">
        <f t="shared" si="8"/>
        <v>419033</v>
      </c>
      <c r="E36" s="5">
        <v>419033</v>
      </c>
      <c r="F36" s="5">
        <v>419033</v>
      </c>
      <c r="G36" s="5">
        <f t="shared" si="9"/>
        <v>0</v>
      </c>
    </row>
    <row r="37" spans="1:7" x14ac:dyDescent="0.25">
      <c r="A37" s="6" t="s">
        <v>40</v>
      </c>
      <c r="B37" s="5">
        <v>826500</v>
      </c>
      <c r="C37" s="5">
        <v>700991</v>
      </c>
      <c r="D37" s="5">
        <f t="shared" si="8"/>
        <v>1527491</v>
      </c>
      <c r="E37" s="5">
        <v>1527491</v>
      </c>
      <c r="F37" s="5">
        <v>1409541</v>
      </c>
      <c r="G37" s="5">
        <f t="shared" si="9"/>
        <v>0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10">SUM(C39:C47)</f>
        <v>0</v>
      </c>
      <c r="D38" s="5">
        <f t="shared" si="10"/>
        <v>0</v>
      </c>
      <c r="E38" s="5">
        <f t="shared" si="10"/>
        <v>0</v>
      </c>
      <c r="F38" s="5">
        <f t="shared" si="10"/>
        <v>0</v>
      </c>
      <c r="G38" s="5">
        <f t="shared" si="10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11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11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11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11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11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11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11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11"/>
        <v>0</v>
      </c>
    </row>
    <row r="48" spans="1:7" x14ac:dyDescent="0.25">
      <c r="A48" s="4" t="s">
        <v>51</v>
      </c>
      <c r="B48" s="5">
        <f>SUM(B49:B57)</f>
        <v>605551</v>
      </c>
      <c r="C48" s="5">
        <f t="shared" ref="C48:G48" si="12">SUM(C49:C57)</f>
        <v>1342485</v>
      </c>
      <c r="D48" s="5">
        <f t="shared" si="12"/>
        <v>1948036</v>
      </c>
      <c r="E48" s="5">
        <f t="shared" si="12"/>
        <v>1742535</v>
      </c>
      <c r="F48" s="5">
        <f t="shared" si="12"/>
        <v>1262535</v>
      </c>
      <c r="G48" s="5">
        <f t="shared" si="12"/>
        <v>205501</v>
      </c>
    </row>
    <row r="49" spans="1:7" x14ac:dyDescent="0.25">
      <c r="A49" s="6" t="s">
        <v>52</v>
      </c>
      <c r="B49" s="5">
        <v>436551</v>
      </c>
      <c r="C49" s="5">
        <v>284946</v>
      </c>
      <c r="D49" s="5">
        <f>+B49+C49</f>
        <v>721497</v>
      </c>
      <c r="E49" s="5">
        <v>515997</v>
      </c>
      <c r="F49" s="5">
        <v>422714</v>
      </c>
      <c r="G49" s="5">
        <f>D49-E49</f>
        <v>205500</v>
      </c>
    </row>
    <row r="50" spans="1:7" x14ac:dyDescent="0.25">
      <c r="A50" s="6" t="s">
        <v>53</v>
      </c>
      <c r="B50" s="5">
        <v>83000</v>
      </c>
      <c r="C50" s="5">
        <v>63764</v>
      </c>
      <c r="D50" s="5">
        <f t="shared" ref="D50:D57" si="13">+B50+C50</f>
        <v>146764</v>
      </c>
      <c r="E50" s="5">
        <v>146764</v>
      </c>
      <c r="F50" s="5">
        <v>146764</v>
      </c>
      <c r="G50" s="5">
        <f t="shared" ref="G50:G57" si="14">D50-E50</f>
        <v>0</v>
      </c>
    </row>
    <row r="51" spans="1:7" x14ac:dyDescent="0.25">
      <c r="A51" s="6" t="s">
        <v>54</v>
      </c>
      <c r="B51" s="5">
        <v>0</v>
      </c>
      <c r="C51" s="5">
        <v>936849</v>
      </c>
      <c r="D51" s="5">
        <f t="shared" si="13"/>
        <v>936849</v>
      </c>
      <c r="E51" s="5">
        <v>936848</v>
      </c>
      <c r="F51" s="5">
        <v>580789</v>
      </c>
      <c r="G51" s="5">
        <f t="shared" si="14"/>
        <v>1</v>
      </c>
    </row>
    <row r="52" spans="1:7" x14ac:dyDescent="0.25">
      <c r="A52" s="6" t="s">
        <v>55</v>
      </c>
      <c r="B52" s="5">
        <v>0</v>
      </c>
      <c r="C52" s="5">
        <v>0</v>
      </c>
      <c r="D52" s="5">
        <f t="shared" si="13"/>
        <v>0</v>
      </c>
      <c r="E52" s="5">
        <v>0</v>
      </c>
      <c r="F52" s="5">
        <v>0</v>
      </c>
      <c r="G52" s="5">
        <f t="shared" si="14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f t="shared" si="13"/>
        <v>0</v>
      </c>
      <c r="E53" s="5">
        <v>0</v>
      </c>
      <c r="F53" s="5">
        <v>0</v>
      </c>
      <c r="G53" s="5">
        <f t="shared" si="14"/>
        <v>0</v>
      </c>
    </row>
    <row r="54" spans="1:7" x14ac:dyDescent="0.25">
      <c r="A54" s="6" t="s">
        <v>57</v>
      </c>
      <c r="B54" s="5">
        <v>81000</v>
      </c>
      <c r="C54" s="5">
        <v>61926</v>
      </c>
      <c r="D54" s="5">
        <f t="shared" si="13"/>
        <v>142926</v>
      </c>
      <c r="E54" s="5">
        <v>142926</v>
      </c>
      <c r="F54" s="5">
        <v>112268</v>
      </c>
      <c r="G54" s="5">
        <f t="shared" si="14"/>
        <v>0</v>
      </c>
    </row>
    <row r="55" spans="1:7" x14ac:dyDescent="0.25">
      <c r="A55" s="6" t="s">
        <v>58</v>
      </c>
      <c r="B55" s="5">
        <v>0</v>
      </c>
      <c r="C55" s="5">
        <v>0</v>
      </c>
      <c r="D55" s="5">
        <f t="shared" si="13"/>
        <v>0</v>
      </c>
      <c r="E55" s="5">
        <v>0</v>
      </c>
      <c r="F55" s="5">
        <v>0</v>
      </c>
      <c r="G55" s="5">
        <f t="shared" si="14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f t="shared" si="13"/>
        <v>0</v>
      </c>
      <c r="E56" s="5">
        <v>0</v>
      </c>
      <c r="F56" s="5">
        <v>0</v>
      </c>
      <c r="G56" s="5">
        <f t="shared" si="14"/>
        <v>0</v>
      </c>
    </row>
    <row r="57" spans="1:7" x14ac:dyDescent="0.25">
      <c r="A57" s="6" t="s">
        <v>60</v>
      </c>
      <c r="B57" s="5">
        <v>5000</v>
      </c>
      <c r="C57" s="5">
        <v>-5000</v>
      </c>
      <c r="D57" s="5">
        <f t="shared" si="13"/>
        <v>0</v>
      </c>
      <c r="E57" s="5">
        <v>0</v>
      </c>
      <c r="F57" s="5">
        <v>0</v>
      </c>
      <c r="G57" s="5">
        <f t="shared" si="14"/>
        <v>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5">SUM(C59:C61)</f>
        <v>0</v>
      </c>
      <c r="D58" s="5">
        <f t="shared" si="15"/>
        <v>0</v>
      </c>
      <c r="E58" s="5">
        <f t="shared" si="15"/>
        <v>0</v>
      </c>
      <c r="F58" s="5">
        <f t="shared" si="15"/>
        <v>0</v>
      </c>
      <c r="G58" s="5">
        <f t="shared" si="15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6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6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7">SUM(C63:C67,C69:C70)</f>
        <v>0</v>
      </c>
      <c r="D62" s="5">
        <f t="shared" si="17"/>
        <v>0</v>
      </c>
      <c r="E62" s="5">
        <f t="shared" si="17"/>
        <v>0</v>
      </c>
      <c r="F62" s="5">
        <f t="shared" si="17"/>
        <v>0</v>
      </c>
      <c r="G62" s="5">
        <f t="shared" si="17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8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8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8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8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8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8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8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9">SUM(C72:C74)</f>
        <v>0</v>
      </c>
      <c r="D71" s="5">
        <f t="shared" si="19"/>
        <v>0</v>
      </c>
      <c r="E71" s="5">
        <f t="shared" si="19"/>
        <v>0</v>
      </c>
      <c r="F71" s="5">
        <f t="shared" si="19"/>
        <v>0</v>
      </c>
      <c r="G71" s="5">
        <f t="shared" si="19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20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20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21">SUM(C76:C82)</f>
        <v>0</v>
      </c>
      <c r="D75" s="5">
        <f t="shared" si="21"/>
        <v>0</v>
      </c>
      <c r="E75" s="5">
        <f t="shared" si="21"/>
        <v>0</v>
      </c>
      <c r="F75" s="5">
        <f t="shared" si="21"/>
        <v>0</v>
      </c>
      <c r="G75" s="5">
        <f t="shared" si="21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22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22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22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22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22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22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3250233</v>
      </c>
      <c r="C84" s="3">
        <f t="shared" ref="C84:G84" si="23">SUM(C85,C93,C103,C113,C123,C133,C137,C146,C150)</f>
        <v>293887</v>
      </c>
      <c r="D84" s="3">
        <f t="shared" si="23"/>
        <v>3544120</v>
      </c>
      <c r="E84" s="3">
        <f t="shared" si="23"/>
        <v>2287414</v>
      </c>
      <c r="F84" s="3">
        <f t="shared" si="23"/>
        <v>2287414</v>
      </c>
      <c r="G84" s="3">
        <f t="shared" si="23"/>
        <v>1256706</v>
      </c>
    </row>
    <row r="85" spans="1:7" x14ac:dyDescent="0.25">
      <c r="A85" s="4" t="s">
        <v>13</v>
      </c>
      <c r="B85" s="5">
        <f>SUM(B86:B92)</f>
        <v>17794</v>
      </c>
      <c r="C85" s="5">
        <f t="shared" ref="C85:F85" si="24">SUM(C86:C92)</f>
        <v>22380</v>
      </c>
      <c r="D85" s="5">
        <f t="shared" si="24"/>
        <v>40174</v>
      </c>
      <c r="E85" s="5">
        <f t="shared" si="24"/>
        <v>35174</v>
      </c>
      <c r="F85" s="5">
        <f t="shared" si="24"/>
        <v>35174</v>
      </c>
      <c r="G85" s="5">
        <f>SUM(G86:G92)</f>
        <v>5000</v>
      </c>
    </row>
    <row r="86" spans="1:7" x14ac:dyDescent="0.25">
      <c r="A86" s="6" t="s">
        <v>14</v>
      </c>
      <c r="B86" s="5">
        <v>17794</v>
      </c>
      <c r="C86" s="5">
        <v>22380</v>
      </c>
      <c r="D86" s="5">
        <v>40174</v>
      </c>
      <c r="E86" s="5">
        <v>35174</v>
      </c>
      <c r="F86" s="5">
        <v>35174</v>
      </c>
      <c r="G86" s="5">
        <f>D86-E86</f>
        <v>5000</v>
      </c>
    </row>
    <row r="87" spans="1:7" x14ac:dyDescent="0.25">
      <c r="A87" s="6" t="s">
        <v>15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f t="shared" ref="G87:G92" si="25">D87-E87</f>
        <v>0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5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5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5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5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5"/>
        <v>0</v>
      </c>
    </row>
    <row r="93" spans="1:7" x14ac:dyDescent="0.25">
      <c r="A93" s="4" t="s">
        <v>21</v>
      </c>
      <c r="B93" s="5">
        <f>SUM(B94:B102)</f>
        <v>64150</v>
      </c>
      <c r="C93" s="5">
        <f t="shared" ref="C93:G93" si="26">SUM(C94:C102)</f>
        <v>229202</v>
      </c>
      <c r="D93" s="5">
        <f t="shared" si="26"/>
        <v>293352</v>
      </c>
      <c r="E93" s="5">
        <f t="shared" si="26"/>
        <v>100881</v>
      </c>
      <c r="F93" s="5">
        <f t="shared" si="26"/>
        <v>100881</v>
      </c>
      <c r="G93" s="5">
        <f t="shared" si="26"/>
        <v>192471</v>
      </c>
    </row>
    <row r="94" spans="1:7" x14ac:dyDescent="0.25">
      <c r="A94" s="6" t="s">
        <v>22</v>
      </c>
      <c r="B94" s="5">
        <v>27274</v>
      </c>
      <c r="C94" s="5">
        <v>8440</v>
      </c>
      <c r="D94" s="5">
        <f>+B94+C94</f>
        <v>35714</v>
      </c>
      <c r="E94" s="5">
        <v>2545</v>
      </c>
      <c r="F94" s="5">
        <v>2545</v>
      </c>
      <c r="G94" s="5">
        <f>D94-E94</f>
        <v>33169</v>
      </c>
    </row>
    <row r="95" spans="1:7" x14ac:dyDescent="0.25">
      <c r="A95" s="6" t="s">
        <v>23</v>
      </c>
      <c r="B95" s="5">
        <v>0</v>
      </c>
      <c r="C95" s="5">
        <v>0</v>
      </c>
      <c r="D95" s="5">
        <f t="shared" ref="D95:D102" si="27">+B95+C95</f>
        <v>0</v>
      </c>
      <c r="E95" s="5">
        <v>0</v>
      </c>
      <c r="F95" s="5">
        <v>0</v>
      </c>
      <c r="G95" s="5">
        <f t="shared" ref="G95:G102" si="28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f t="shared" si="27"/>
        <v>0</v>
      </c>
      <c r="E96" s="5">
        <v>0</v>
      </c>
      <c r="F96" s="5">
        <v>0</v>
      </c>
      <c r="G96" s="5">
        <f t="shared" si="28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f t="shared" si="27"/>
        <v>0</v>
      </c>
      <c r="E97" s="5">
        <v>0</v>
      </c>
      <c r="F97" s="5">
        <v>0</v>
      </c>
      <c r="G97" s="5">
        <f t="shared" si="28"/>
        <v>0</v>
      </c>
    </row>
    <row r="98" spans="1:7" x14ac:dyDescent="0.25">
      <c r="A98" s="10" t="s">
        <v>26</v>
      </c>
      <c r="B98" s="5">
        <v>34575</v>
      </c>
      <c r="C98" s="5">
        <v>209109</v>
      </c>
      <c r="D98" s="5">
        <f t="shared" si="27"/>
        <v>243684</v>
      </c>
      <c r="E98" s="5">
        <v>98336</v>
      </c>
      <c r="F98" s="5">
        <v>98336</v>
      </c>
      <c r="G98" s="5">
        <f t="shared" si="28"/>
        <v>145348</v>
      </c>
    </row>
    <row r="99" spans="1:7" x14ac:dyDescent="0.25">
      <c r="A99" s="6" t="s">
        <v>27</v>
      </c>
      <c r="B99" s="5">
        <v>118</v>
      </c>
      <c r="C99" s="5">
        <v>0</v>
      </c>
      <c r="D99" s="5">
        <f t="shared" si="27"/>
        <v>118</v>
      </c>
      <c r="E99" s="5">
        <v>0</v>
      </c>
      <c r="F99" s="5">
        <v>0</v>
      </c>
      <c r="G99" s="5">
        <f t="shared" si="28"/>
        <v>118</v>
      </c>
    </row>
    <row r="100" spans="1:7" x14ac:dyDescent="0.25">
      <c r="A100" s="6" t="s">
        <v>28</v>
      </c>
      <c r="B100" s="5">
        <v>0</v>
      </c>
      <c r="C100" s="5">
        <v>0</v>
      </c>
      <c r="D100" s="5">
        <f t="shared" si="27"/>
        <v>0</v>
      </c>
      <c r="E100" s="5">
        <v>0</v>
      </c>
      <c r="F100" s="5">
        <v>0</v>
      </c>
      <c r="G100" s="5">
        <f t="shared" si="28"/>
        <v>0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f t="shared" si="27"/>
        <v>0</v>
      </c>
      <c r="E101" s="5">
        <v>0</v>
      </c>
      <c r="F101" s="5">
        <v>0</v>
      </c>
      <c r="G101" s="5">
        <f t="shared" si="28"/>
        <v>0</v>
      </c>
    </row>
    <row r="102" spans="1:7" x14ac:dyDescent="0.25">
      <c r="A102" s="6" t="s">
        <v>30</v>
      </c>
      <c r="B102" s="5">
        <v>2183</v>
      </c>
      <c r="C102" s="5">
        <v>11653</v>
      </c>
      <c r="D102" s="5">
        <f t="shared" si="27"/>
        <v>13836</v>
      </c>
      <c r="E102" s="5">
        <v>0</v>
      </c>
      <c r="F102" s="5">
        <v>0</v>
      </c>
      <c r="G102" s="5">
        <f t="shared" si="28"/>
        <v>13836</v>
      </c>
    </row>
    <row r="103" spans="1:7" x14ac:dyDescent="0.25">
      <c r="A103" s="4" t="s">
        <v>31</v>
      </c>
      <c r="B103" s="5">
        <f>SUM(B104:B112)</f>
        <v>2110079</v>
      </c>
      <c r="C103" s="5">
        <f>SUM(C104:C112)</f>
        <v>23404</v>
      </c>
      <c r="D103" s="5">
        <f t="shared" ref="D103:G103" si="29">SUM(D104:D112)</f>
        <v>2133483</v>
      </c>
      <c r="E103" s="5">
        <f t="shared" si="29"/>
        <v>1859435</v>
      </c>
      <c r="F103" s="5">
        <f t="shared" si="29"/>
        <v>1859435</v>
      </c>
      <c r="G103" s="5">
        <f t="shared" si="29"/>
        <v>274048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f>+B104+C104</f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18071</v>
      </c>
      <c r="C105" s="5">
        <v>50134</v>
      </c>
      <c r="D105" s="5">
        <f t="shared" ref="D105:D111" si="30">+B105+C105</f>
        <v>68205</v>
      </c>
      <c r="E105" s="5">
        <v>30000</v>
      </c>
      <c r="F105" s="5">
        <v>30000</v>
      </c>
      <c r="G105" s="5">
        <f t="shared" ref="G105:G112" si="31">D105-E105</f>
        <v>38205</v>
      </c>
    </row>
    <row r="106" spans="1:7" x14ac:dyDescent="0.25">
      <c r="A106" s="6" t="s">
        <v>34</v>
      </c>
      <c r="B106" s="5">
        <v>1805289</v>
      </c>
      <c r="C106" s="5">
        <v>49944</v>
      </c>
      <c r="D106" s="5">
        <f t="shared" si="30"/>
        <v>1855233</v>
      </c>
      <c r="E106" s="5">
        <v>1731759</v>
      </c>
      <c r="F106" s="5">
        <v>1731759</v>
      </c>
      <c r="G106" s="5">
        <f t="shared" si="31"/>
        <v>123474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f t="shared" si="30"/>
        <v>0</v>
      </c>
      <c r="E107" s="5">
        <v>0</v>
      </c>
      <c r="F107" s="5">
        <v>0</v>
      </c>
      <c r="G107" s="5">
        <f t="shared" si="31"/>
        <v>0</v>
      </c>
    </row>
    <row r="108" spans="1:7" x14ac:dyDescent="0.25">
      <c r="A108" s="6" t="s">
        <v>36</v>
      </c>
      <c r="B108" s="5">
        <v>0</v>
      </c>
      <c r="C108" s="5">
        <v>36</v>
      </c>
      <c r="D108" s="5">
        <f t="shared" si="30"/>
        <v>36</v>
      </c>
      <c r="E108" s="5">
        <v>0</v>
      </c>
      <c r="F108" s="5">
        <v>0</v>
      </c>
      <c r="G108" s="5">
        <f t="shared" si="31"/>
        <v>36</v>
      </c>
    </row>
    <row r="109" spans="1:7" x14ac:dyDescent="0.25">
      <c r="A109" s="6" t="s">
        <v>37</v>
      </c>
      <c r="B109" s="5">
        <v>81970</v>
      </c>
      <c r="C109" s="5">
        <v>-44422</v>
      </c>
      <c r="D109" s="5">
        <f t="shared" si="30"/>
        <v>37548</v>
      </c>
      <c r="E109" s="5">
        <v>27409</v>
      </c>
      <c r="F109" s="5">
        <v>27409</v>
      </c>
      <c r="G109" s="5">
        <f t="shared" si="31"/>
        <v>10139</v>
      </c>
    </row>
    <row r="110" spans="1:7" x14ac:dyDescent="0.25">
      <c r="A110" s="6" t="s">
        <v>38</v>
      </c>
      <c r="B110" s="5">
        <v>109033</v>
      </c>
      <c r="C110" s="5">
        <v>-26087</v>
      </c>
      <c r="D110" s="5">
        <f t="shared" si="30"/>
        <v>82946</v>
      </c>
      <c r="E110" s="5">
        <v>65568</v>
      </c>
      <c r="F110" s="5">
        <v>65568</v>
      </c>
      <c r="G110" s="5">
        <f t="shared" si="31"/>
        <v>17378</v>
      </c>
    </row>
    <row r="111" spans="1:7" x14ac:dyDescent="0.25">
      <c r="A111" s="6" t="s">
        <v>39</v>
      </c>
      <c r="B111" s="5">
        <v>95716</v>
      </c>
      <c r="C111" s="5">
        <v>-6201</v>
      </c>
      <c r="D111" s="5">
        <f t="shared" si="30"/>
        <v>89515</v>
      </c>
      <c r="E111" s="5">
        <v>4699</v>
      </c>
      <c r="F111" s="5">
        <v>4699</v>
      </c>
      <c r="G111" s="5">
        <f t="shared" si="31"/>
        <v>84816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f>+B112+C112</f>
        <v>0</v>
      </c>
      <c r="E112" s="5">
        <v>0</v>
      </c>
      <c r="F112" s="5">
        <v>0</v>
      </c>
      <c r="G112" s="5">
        <f t="shared" si="31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32">SUM(C114:C122)</f>
        <v>0</v>
      </c>
      <c r="D113" s="5">
        <f t="shared" si="32"/>
        <v>0</v>
      </c>
      <c r="E113" s="5">
        <f t="shared" si="32"/>
        <v>0</v>
      </c>
      <c r="F113" s="5">
        <f t="shared" si="32"/>
        <v>0</v>
      </c>
      <c r="G113" s="5">
        <f t="shared" si="32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33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33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33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33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33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33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33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33"/>
        <v>0</v>
      </c>
    </row>
    <row r="123" spans="1:7" x14ac:dyDescent="0.25">
      <c r="A123" s="4" t="s">
        <v>51</v>
      </c>
      <c r="B123" s="5">
        <f>SUM(B124:B132)</f>
        <v>1058210</v>
      </c>
      <c r="C123" s="5">
        <f t="shared" ref="C123:G123" si="34">SUM(C124:C132)</f>
        <v>18901</v>
      </c>
      <c r="D123" s="5">
        <f t="shared" si="34"/>
        <v>1077111</v>
      </c>
      <c r="E123" s="5">
        <f t="shared" si="34"/>
        <v>291924</v>
      </c>
      <c r="F123" s="5">
        <f t="shared" si="34"/>
        <v>291924</v>
      </c>
      <c r="G123" s="5">
        <f t="shared" si="34"/>
        <v>785187</v>
      </c>
    </row>
    <row r="124" spans="1:7" x14ac:dyDescent="0.25">
      <c r="A124" s="6" t="s">
        <v>52</v>
      </c>
      <c r="B124" s="5">
        <v>189657</v>
      </c>
      <c r="C124" s="5">
        <v>253153</v>
      </c>
      <c r="D124" s="5">
        <f>+B124+C124</f>
        <v>442810</v>
      </c>
      <c r="E124" s="5">
        <v>209932</v>
      </c>
      <c r="F124" s="5">
        <v>209932</v>
      </c>
      <c r="G124" s="5">
        <f>D124-E124</f>
        <v>232878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f t="shared" ref="D125:D132" si="35">+B125+C125</f>
        <v>142</v>
      </c>
      <c r="E125" s="5">
        <v>0</v>
      </c>
      <c r="F125" s="5">
        <v>0</v>
      </c>
      <c r="G125" s="5">
        <f t="shared" ref="G125:G132" si="36">D125-E125</f>
        <v>142</v>
      </c>
    </row>
    <row r="126" spans="1:7" x14ac:dyDescent="0.25">
      <c r="A126" s="6" t="s">
        <v>54</v>
      </c>
      <c r="B126" s="5">
        <v>580427</v>
      </c>
      <c r="C126" s="5">
        <v>-228975</v>
      </c>
      <c r="D126" s="5">
        <f t="shared" si="35"/>
        <v>351452</v>
      </c>
      <c r="E126" s="5">
        <v>75161</v>
      </c>
      <c r="F126" s="5">
        <v>75161</v>
      </c>
      <c r="G126" s="5">
        <f t="shared" si="36"/>
        <v>276291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f t="shared" si="35"/>
        <v>0</v>
      </c>
      <c r="E127" s="5">
        <v>0</v>
      </c>
      <c r="F127" s="5">
        <v>0</v>
      </c>
      <c r="G127" s="5">
        <f t="shared" si="36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f t="shared" si="35"/>
        <v>0</v>
      </c>
      <c r="E128" s="5">
        <v>0</v>
      </c>
      <c r="F128" s="5">
        <v>0</v>
      </c>
      <c r="G128" s="5">
        <f t="shared" si="36"/>
        <v>0</v>
      </c>
    </row>
    <row r="129" spans="1:7" x14ac:dyDescent="0.25">
      <c r="A129" s="6" t="s">
        <v>57</v>
      </c>
      <c r="B129" s="5">
        <v>212440</v>
      </c>
      <c r="C129" s="5">
        <v>6831</v>
      </c>
      <c r="D129" s="5">
        <f t="shared" si="35"/>
        <v>219271</v>
      </c>
      <c r="E129" s="5">
        <v>6831</v>
      </c>
      <c r="F129" s="5">
        <v>6831</v>
      </c>
      <c r="G129" s="5">
        <f t="shared" si="36"/>
        <v>212440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f t="shared" si="35"/>
        <v>0</v>
      </c>
      <c r="E130" s="5">
        <v>0</v>
      </c>
      <c r="F130" s="5">
        <v>0</v>
      </c>
      <c r="G130" s="5">
        <f t="shared" si="36"/>
        <v>0</v>
      </c>
    </row>
    <row r="131" spans="1:7" x14ac:dyDescent="0.25">
      <c r="A131" s="6" t="s">
        <v>59</v>
      </c>
      <c r="B131" s="5">
        <v>39544</v>
      </c>
      <c r="C131" s="5">
        <v>17892</v>
      </c>
      <c r="D131" s="5">
        <f t="shared" si="35"/>
        <v>57436</v>
      </c>
      <c r="E131" s="5">
        <v>0</v>
      </c>
      <c r="F131" s="5">
        <v>0</v>
      </c>
      <c r="G131" s="5">
        <f t="shared" si="36"/>
        <v>57436</v>
      </c>
    </row>
    <row r="132" spans="1:7" x14ac:dyDescent="0.25">
      <c r="A132" s="6" t="s">
        <v>60</v>
      </c>
      <c r="B132" s="5">
        <v>36000</v>
      </c>
      <c r="C132" s="5">
        <v>-30000</v>
      </c>
      <c r="D132" s="5">
        <f t="shared" si="35"/>
        <v>6000</v>
      </c>
      <c r="E132" s="5">
        <v>0</v>
      </c>
      <c r="F132" s="5">
        <v>0</v>
      </c>
      <c r="G132" s="5">
        <f t="shared" si="36"/>
        <v>6000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7">SUM(C134:C136)</f>
        <v>0</v>
      </c>
      <c r="D133" s="5">
        <f t="shared" si="37"/>
        <v>0</v>
      </c>
      <c r="E133" s="5">
        <f t="shared" si="37"/>
        <v>0</v>
      </c>
      <c r="F133" s="5">
        <f t="shared" si="37"/>
        <v>0</v>
      </c>
      <c r="G133" s="5">
        <f t="shared" si="37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8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8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9">SUM(C138:C142,C144:C145)</f>
        <v>0</v>
      </c>
      <c r="D137" s="5">
        <f t="shared" si="39"/>
        <v>0</v>
      </c>
      <c r="E137" s="5">
        <f t="shared" si="39"/>
        <v>0</v>
      </c>
      <c r="F137" s="5">
        <f t="shared" si="39"/>
        <v>0</v>
      </c>
      <c r="G137" s="5">
        <f t="shared" si="39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40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40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40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40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40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40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40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41">SUM(C147:C149)</f>
        <v>0</v>
      </c>
      <c r="D146" s="5">
        <f t="shared" si="41"/>
        <v>0</v>
      </c>
      <c r="E146" s="5">
        <f t="shared" si="41"/>
        <v>0</v>
      </c>
      <c r="F146" s="5">
        <f t="shared" si="41"/>
        <v>0</v>
      </c>
      <c r="G146" s="5">
        <f t="shared" si="41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42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42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43">SUM(C151:C157)</f>
        <v>0</v>
      </c>
      <c r="D150" s="5">
        <f t="shared" si="43"/>
        <v>0</v>
      </c>
      <c r="E150" s="5">
        <f t="shared" si="43"/>
        <v>0</v>
      </c>
      <c r="F150" s="5">
        <f t="shared" si="43"/>
        <v>0</v>
      </c>
      <c r="G150" s="5">
        <f t="shared" si="43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44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44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44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44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44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44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84981311</v>
      </c>
      <c r="C159" s="3">
        <f t="shared" ref="C159:G159" si="45">C9+C84</f>
        <v>3453901</v>
      </c>
      <c r="D159" s="3">
        <f t="shared" si="45"/>
        <v>88435212</v>
      </c>
      <c r="E159" s="3">
        <f>E9+E84</f>
        <v>80858248</v>
      </c>
      <c r="F159" s="3">
        <f t="shared" si="45"/>
        <v>75822630</v>
      </c>
      <c r="G159" s="3">
        <f t="shared" si="45"/>
        <v>7576964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pageSetup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COG_LDF_4to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2018-06-22T19:05:14Z</dcterms:created>
  <dcterms:modified xsi:type="dcterms:W3CDTF">2019-01-25T21:09:07Z</dcterms:modified>
</cp:coreProperties>
</file>